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6585" windowWidth="20730" windowHeight="6120" activeTab="1"/>
  </bookViews>
  <sheets>
    <sheet name="PROGRAMACIÓN PLURIANUAL" sheetId="5" r:id="rId1"/>
    <sheet name="PROGRAMACIÓN ANUAL" sheetId="4" r:id="rId2"/>
  </sheets>
  <calcPr calcId="145621"/>
</workbook>
</file>

<file path=xl/calcChain.xml><?xml version="1.0" encoding="utf-8"?>
<calcChain xmlns="http://schemas.openxmlformats.org/spreadsheetml/2006/main">
  <c r="D22" i="4" l="1"/>
  <c r="D19" i="4"/>
  <c r="D15" i="4"/>
  <c r="D12" i="4"/>
  <c r="Q20" i="4"/>
  <c r="R20" i="4" s="1"/>
  <c r="S20" i="4" s="1"/>
  <c r="P20" i="4"/>
  <c r="N20" i="4"/>
  <c r="K20" i="4"/>
  <c r="L20" i="4" s="1"/>
  <c r="J20" i="4"/>
  <c r="W22" i="4" l="1"/>
  <c r="AD20" i="4"/>
  <c r="AD18" i="4"/>
  <c r="AE18" i="4" s="1"/>
  <c r="AD17" i="4"/>
  <c r="AE17" i="4" s="1"/>
  <c r="AD16" i="4"/>
  <c r="AE16" i="4" s="1"/>
  <c r="AD14" i="4"/>
  <c r="AE14" i="4" s="1"/>
  <c r="AD13" i="4"/>
  <c r="X20" i="4"/>
  <c r="X18" i="4"/>
  <c r="AC20" i="4"/>
  <c r="AC22" i="4" s="1"/>
  <c r="AA20" i="4"/>
  <c r="AA22" i="4" s="1"/>
  <c r="AC18" i="4"/>
  <c r="AA18" i="4"/>
  <c r="AC17" i="4"/>
  <c r="AA17" i="4"/>
  <c r="AC16" i="4"/>
  <c r="AA16" i="4"/>
  <c r="AC14" i="4"/>
  <c r="AA14" i="4"/>
  <c r="AC13" i="4"/>
  <c r="AA13" i="4"/>
  <c r="AE20" i="4"/>
  <c r="AE13" i="4"/>
  <c r="Y20" i="4"/>
  <c r="Y18" i="4"/>
  <c r="W20" i="4"/>
  <c r="W18" i="4"/>
  <c r="W17" i="4"/>
  <c r="W16" i="4"/>
  <c r="W14" i="4"/>
  <c r="W13" i="4"/>
  <c r="U20" i="4"/>
  <c r="U22" i="4" s="1"/>
  <c r="U18" i="4"/>
  <c r="U17" i="4"/>
  <c r="U16" i="4"/>
  <c r="U14" i="4"/>
  <c r="U13" i="4"/>
  <c r="F20" i="4" l="1"/>
  <c r="O18" i="5"/>
  <c r="P18" i="5" s="1"/>
  <c r="N18" i="5"/>
  <c r="L18" i="5"/>
  <c r="J18" i="5"/>
  <c r="H18" i="5"/>
  <c r="F18" i="5"/>
  <c r="N11" i="5"/>
  <c r="O16" i="5"/>
  <c r="P16" i="5" s="1"/>
  <c r="O15" i="5"/>
  <c r="P15" i="5" s="1"/>
  <c r="O14" i="5"/>
  <c r="P14" i="5" s="1"/>
  <c r="O12" i="5"/>
  <c r="P12" i="5" s="1"/>
  <c r="O11" i="5"/>
  <c r="P11" i="5" s="1"/>
  <c r="D17" i="5"/>
  <c r="N16" i="5"/>
  <c r="L16" i="5"/>
  <c r="J16" i="5"/>
  <c r="H16" i="5"/>
  <c r="F16" i="5"/>
  <c r="N15" i="5"/>
  <c r="L15" i="5"/>
  <c r="J15" i="5"/>
  <c r="H15" i="5"/>
  <c r="F15" i="5"/>
  <c r="N14" i="5"/>
  <c r="L14" i="5"/>
  <c r="J14" i="5"/>
  <c r="H14" i="5"/>
  <c r="F14" i="5"/>
  <c r="D13" i="5"/>
  <c r="N12" i="5"/>
  <c r="L12" i="5"/>
  <c r="J12" i="5"/>
  <c r="H12" i="5"/>
  <c r="F12" i="5"/>
  <c r="L11" i="5"/>
  <c r="J11" i="5"/>
  <c r="H11" i="5"/>
  <c r="F11" i="5"/>
  <c r="D10" i="5"/>
  <c r="J20" i="5" l="1"/>
  <c r="E6" i="5" s="1"/>
  <c r="D20" i="5"/>
  <c r="N20" i="5"/>
  <c r="G6" i="5" s="1"/>
  <c r="H20" i="5"/>
  <c r="D6" i="5" s="1"/>
  <c r="L20" i="5"/>
  <c r="F6" i="5" s="1"/>
  <c r="P20" i="5"/>
  <c r="Q16" i="5"/>
  <c r="Q18" i="5"/>
  <c r="F20" i="5"/>
  <c r="C6" i="5" s="1"/>
  <c r="Q15" i="5"/>
  <c r="Q14" i="5"/>
  <c r="Q12" i="5"/>
  <c r="Q11" i="5"/>
  <c r="H6" i="5" l="1"/>
  <c r="Q20" i="5"/>
  <c r="B4" i="4"/>
  <c r="H13" i="4"/>
  <c r="H20" i="4" l="1"/>
  <c r="J13" i="4"/>
  <c r="F13" i="4"/>
  <c r="J18" i="4"/>
  <c r="J17" i="4"/>
  <c r="J16" i="4"/>
  <c r="J14" i="4"/>
  <c r="H18" i="4"/>
  <c r="H17" i="4"/>
  <c r="H16" i="4"/>
  <c r="H14" i="4"/>
  <c r="K13" i="4"/>
  <c r="L13" i="4" s="1"/>
  <c r="X17" i="4"/>
  <c r="Y17" i="4" s="1"/>
  <c r="X16" i="4"/>
  <c r="Y16" i="4" s="1"/>
  <c r="X14" i="4"/>
  <c r="Y14" i="4" s="1"/>
  <c r="X13" i="4"/>
  <c r="Y13" i="4" s="1"/>
  <c r="P18" i="4"/>
  <c r="P17" i="4"/>
  <c r="P16" i="4"/>
  <c r="P14" i="4"/>
  <c r="N18" i="4"/>
  <c r="N17" i="4"/>
  <c r="N16" i="4"/>
  <c r="N14" i="4"/>
  <c r="P13" i="4"/>
  <c r="N13" i="4"/>
  <c r="Q18" i="4"/>
  <c r="R18" i="4" s="1"/>
  <c r="Q17" i="4"/>
  <c r="Q16" i="4"/>
  <c r="Q14" i="4"/>
  <c r="Q13" i="4"/>
  <c r="K18" i="4"/>
  <c r="L18" i="4" s="1"/>
  <c r="K17" i="4"/>
  <c r="L17" i="4" s="1"/>
  <c r="K16" i="4"/>
  <c r="L16" i="4" s="1"/>
  <c r="K14" i="4"/>
  <c r="L14" i="4" s="1"/>
  <c r="H22" i="4" l="1"/>
  <c r="L22" i="4"/>
  <c r="N22" i="4"/>
  <c r="J22" i="4"/>
  <c r="P22" i="4"/>
  <c r="AF18" i="4"/>
  <c r="AF17" i="4"/>
  <c r="AF13" i="4"/>
  <c r="R17" i="4"/>
  <c r="S17" i="4" s="1"/>
  <c r="R16" i="4"/>
  <c r="S16" i="4" s="1"/>
  <c r="S18" i="4"/>
  <c r="F18" i="4"/>
  <c r="F17" i="4"/>
  <c r="F16" i="4"/>
  <c r="R14" i="4"/>
  <c r="S14" i="4" s="1"/>
  <c r="R13" i="4"/>
  <c r="F14" i="4"/>
  <c r="F22" i="4" l="1"/>
  <c r="C6" i="4" s="1"/>
  <c r="G6" i="4" s="1"/>
  <c r="R22" i="4"/>
  <c r="AF20" i="4"/>
  <c r="AF22" i="4" s="1"/>
  <c r="AF16" i="4"/>
  <c r="AF14" i="4"/>
  <c r="Y22" i="4"/>
  <c r="S13" i="4"/>
  <c r="S21" i="4" s="1"/>
  <c r="AE22" i="4"/>
  <c r="S22" i="4" l="1"/>
</calcChain>
</file>

<file path=xl/sharedStrings.xml><?xml version="1.0" encoding="utf-8"?>
<sst xmlns="http://schemas.openxmlformats.org/spreadsheetml/2006/main" count="118" uniqueCount="60">
  <si>
    <t>Unidad</t>
  </si>
  <si>
    <t>Semestre 2</t>
  </si>
  <si>
    <t>CUP:</t>
  </si>
  <si>
    <t>PROGRAMACION PLURIANUAL DE METAS</t>
  </si>
  <si>
    <t>Total</t>
  </si>
  <si>
    <t>Ponderación (%)
(B)</t>
  </si>
  <si>
    <t>Unidades
(E)</t>
  </si>
  <si>
    <t>Ponderación (%)
F=(E/A)*B</t>
  </si>
  <si>
    <t>Unidades
(G)</t>
  </si>
  <si>
    <t>Ponderación (%)
H=(G/A)*B</t>
  </si>
  <si>
    <t>Unidades
(I)</t>
  </si>
  <si>
    <t>Ponderación (%)
J=(I/A)*B</t>
  </si>
  <si>
    <t>Unidades
(K)</t>
  </si>
  <si>
    <t>Ponderación (%)
L=(K/A)*B</t>
  </si>
  <si>
    <t>METAS ANUALES PONDERADAS</t>
  </si>
  <si>
    <t>NOMBRE DEL PROYECTO:</t>
  </si>
  <si>
    <t>VALORES PARA INGRESAR EN EL MÓDULO</t>
  </si>
  <si>
    <t>Componente 1</t>
  </si>
  <si>
    <t>Componente 2</t>
  </si>
  <si>
    <t>Meta Anual 
( C )</t>
  </si>
  <si>
    <t>Componente n</t>
  </si>
  <si>
    <t>Componentes</t>
  </si>
  <si>
    <t>indicador 1</t>
  </si>
  <si>
    <t>Indicador 2</t>
  </si>
  <si>
    <t>Indicador 1</t>
  </si>
  <si>
    <t>Indicador 3</t>
  </si>
  <si>
    <t>libros</t>
  </si>
  <si>
    <t>estudiantes</t>
  </si>
  <si>
    <t>profesores</t>
  </si>
  <si>
    <t>equipos</t>
  </si>
  <si>
    <t>Meta Anual Ponderada 
D=(C/A)*B</t>
  </si>
  <si>
    <t>Trimestre I</t>
  </si>
  <si>
    <t>PROGRAMACION AÑO 2020</t>
  </si>
  <si>
    <t>SEGUIMIENTO AÑO 2020</t>
  </si>
  <si>
    <t>Trimestre 2</t>
  </si>
  <si>
    <t>Trimestre 3</t>
  </si>
  <si>
    <t>Trimestre 4</t>
  </si>
  <si>
    <t xml:space="preserve">Total Semestre 1 </t>
  </si>
  <si>
    <t>Total Semestre 2</t>
  </si>
  <si>
    <t>Al año 2019</t>
  </si>
  <si>
    <t>AVANCE HISTORICO AL 2019:</t>
  </si>
  <si>
    <t>Total Seguimiento 
2020</t>
  </si>
  <si>
    <t>Meta Total
(A)</t>
  </si>
  <si>
    <t>Al 2019</t>
  </si>
  <si>
    <t>HOJA DE CÁLCULO PROGRAMACIÓN PLURIANUAL DE METAS DEL PROYECTO</t>
  </si>
  <si>
    <t>METAS ANUALES PONDERADAS (%)</t>
  </si>
  <si>
    <r>
      <t xml:space="preserve">Ponderación (%)
</t>
    </r>
    <r>
      <rPr>
        <i/>
        <sz val="10"/>
        <color theme="1"/>
        <rFont val="Calibri"/>
        <family val="2"/>
        <scheme val="minor"/>
      </rPr>
      <t>F=(E/A)*B</t>
    </r>
  </si>
  <si>
    <r>
      <t xml:space="preserve">Unidades
</t>
    </r>
    <r>
      <rPr>
        <i/>
        <sz val="10"/>
        <color theme="1"/>
        <rFont val="Calibri"/>
        <family val="2"/>
        <scheme val="minor"/>
      </rPr>
      <t>(E)</t>
    </r>
  </si>
  <si>
    <r>
      <t xml:space="preserve">Unidades
</t>
    </r>
    <r>
      <rPr>
        <i/>
        <sz val="10"/>
        <color theme="1"/>
        <rFont val="Calibri"/>
        <family val="2"/>
        <scheme val="minor"/>
      </rPr>
      <t>(G)= SUM(Ei)</t>
    </r>
  </si>
  <si>
    <r>
      <t xml:space="preserve">Ponderación (%)
</t>
    </r>
    <r>
      <rPr>
        <i/>
        <sz val="10"/>
        <color theme="1"/>
        <rFont val="Calibri"/>
        <family val="2"/>
        <scheme val="minor"/>
      </rPr>
      <t>H=(G/A)*B</t>
    </r>
  </si>
  <si>
    <t xml:space="preserve">Total Programacion </t>
  </si>
  <si>
    <t>HOJA DE CÁLCULO PROGRAMACIÓN ANUAL DE METAS DEL PROYECTO</t>
  </si>
  <si>
    <t>% Total Programación 
2020</t>
  </si>
  <si>
    <t>Semestre 1</t>
  </si>
  <si>
    <t>Información que se debe ingresar</t>
  </si>
  <si>
    <t>Fórmulas (no borrar)</t>
  </si>
  <si>
    <t>Trimestre 1</t>
  </si>
  <si>
    <t xml:space="preserve">Total Semestre 2 </t>
  </si>
  <si>
    <t>HOJA DE CÁLCULO EJECUCIÓN DE METAS DEL PROYECTO</t>
  </si>
  <si>
    <r>
      <rPr>
        <b/>
        <sz val="9"/>
        <color theme="1"/>
        <rFont val="Calibri"/>
        <family val="2"/>
        <scheme val="minor"/>
      </rPr>
      <t>Plantilla Revisada por:</t>
    </r>
    <r>
      <rPr>
        <sz val="9"/>
        <color theme="1"/>
        <rFont val="Calibri"/>
        <family val="2"/>
        <scheme val="minor"/>
      </rPr>
      <t xml:space="preserve"> Dirección de Seguimiento a la Inversión (10-2020)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</si>
</sst>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_);_(* \(#,##0.0\);_(* &quot;-&quot;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2" borderId="0" xfId="0" applyFill="1"/>
    <xf numFmtId="2" fontId="0" fillId="0" borderId="0" xfId="0" applyNumberFormat="1"/>
    <xf numFmtId="43" fontId="5" fillId="4" borderId="0" xfId="0" applyNumberFormat="1" applyFont="1" applyFill="1" applyBorder="1" applyAlignment="1">
      <alignment vertical="center"/>
    </xf>
    <xf numFmtId="0" fontId="0" fillId="4" borderId="0" xfId="0" applyFill="1"/>
    <xf numFmtId="2" fontId="2" fillId="0" borderId="0" xfId="0" applyNumberFormat="1" applyFont="1"/>
    <xf numFmtId="0" fontId="0" fillId="0" borderId="0" xfId="0" applyAlignment="1">
      <alignment horizontal="center" vertical="center" wrapText="1"/>
    </xf>
    <xf numFmtId="0" fontId="6" fillId="0" borderId="0" xfId="3" applyAlignment="1" applyProtection="1"/>
    <xf numFmtId="2" fontId="0" fillId="4" borderId="0" xfId="0" applyNumberFormat="1" applyFill="1"/>
    <xf numFmtId="0" fontId="0" fillId="4" borderId="0" xfId="0" applyFill="1" applyBorder="1"/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43" fontId="4" fillId="4" borderId="0" xfId="0" applyNumberFormat="1" applyFont="1" applyFill="1" applyBorder="1" applyAlignment="1">
      <alignment vertical="center"/>
    </xf>
    <xf numFmtId="1" fontId="5" fillId="4" borderId="1" xfId="0" applyNumberFormat="1" applyFont="1" applyFill="1" applyBorder="1" applyAlignment="1">
      <alignment vertical="center"/>
    </xf>
    <xf numFmtId="0" fontId="5" fillId="4" borderId="0" xfId="0" applyFont="1" applyFill="1"/>
    <xf numFmtId="0" fontId="6" fillId="4" borderId="0" xfId="3" applyFill="1" applyAlignment="1" applyProtection="1"/>
    <xf numFmtId="0" fontId="4" fillId="7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/>
    </xf>
    <xf numFmtId="164" fontId="4" fillId="7" borderId="2" xfId="1" applyNumberFormat="1" applyFont="1" applyFill="1" applyBorder="1" applyAlignment="1">
      <alignment vertical="center"/>
    </xf>
    <xf numFmtId="164" fontId="4" fillId="7" borderId="1" xfId="1" applyNumberFormat="1" applyFont="1" applyFill="1" applyBorder="1" applyAlignment="1">
      <alignment horizontal="center" vertical="center"/>
    </xf>
    <xf numFmtId="164" fontId="0" fillId="7" borderId="1" xfId="1" applyNumberFormat="1" applyFont="1" applyFill="1" applyBorder="1" applyAlignment="1">
      <alignment vertical="center"/>
    </xf>
    <xf numFmtId="0" fontId="0" fillId="7" borderId="0" xfId="0" applyFill="1"/>
    <xf numFmtId="0" fontId="4" fillId="7" borderId="1" xfId="0" applyFont="1" applyFill="1" applyBorder="1" applyAlignment="1">
      <alignment vertical="center" wrapText="1"/>
    </xf>
    <xf numFmtId="164" fontId="4" fillId="7" borderId="1" xfId="1" applyNumberFormat="1" applyFont="1" applyFill="1" applyBorder="1" applyAlignment="1">
      <alignment vertical="center"/>
    </xf>
    <xf numFmtId="165" fontId="4" fillId="7" borderId="1" xfId="1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4" fillId="7" borderId="2" xfId="1" applyNumberFormat="1" applyFont="1" applyFill="1" applyBorder="1" applyAlignment="1">
      <alignment horizontal="center" vertical="center"/>
    </xf>
    <xf numFmtId="0" fontId="0" fillId="7" borderId="1" xfId="0" applyFill="1" applyBorder="1"/>
    <xf numFmtId="164" fontId="4" fillId="4" borderId="0" xfId="1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/>
    <xf numFmtId="167" fontId="0" fillId="4" borderId="0" xfId="0" applyNumberFormat="1" applyFill="1"/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0" fillId="0" borderId="0" xfId="0" applyFill="1"/>
    <xf numFmtId="1" fontId="0" fillId="0" borderId="0" xfId="2" applyNumberFormat="1" applyFont="1" applyFill="1" applyAlignment="1">
      <alignment horizontal="left" vertical="center"/>
    </xf>
    <xf numFmtId="165" fontId="5" fillId="2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165" fontId="4" fillId="9" borderId="1" xfId="1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164" fontId="5" fillId="7" borderId="2" xfId="1" applyNumberFormat="1" applyFont="1" applyFill="1" applyBorder="1" applyAlignment="1">
      <alignment vertical="center"/>
    </xf>
    <xf numFmtId="164" fontId="5" fillId="9" borderId="2" xfId="1" applyNumberFormat="1" applyFont="1" applyFill="1" applyBorder="1" applyAlignment="1">
      <alignment vertical="center"/>
    </xf>
    <xf numFmtId="164" fontId="5" fillId="7" borderId="1" xfId="1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43" fontId="5" fillId="7" borderId="2" xfId="1" applyFont="1" applyFill="1" applyBorder="1" applyAlignment="1">
      <alignment vertical="center"/>
    </xf>
    <xf numFmtId="0" fontId="5" fillId="0" borderId="0" xfId="0" applyFont="1" applyFill="1"/>
    <xf numFmtId="0" fontId="11" fillId="4" borderId="0" xfId="0" applyFont="1" applyFill="1"/>
    <xf numFmtId="164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165" fontId="0" fillId="8" borderId="1" xfId="1" applyNumberFormat="1" applyFont="1" applyFill="1" applyBorder="1" applyAlignment="1">
      <alignment horizontal="center" vertical="center"/>
    </xf>
    <xf numFmtId="165" fontId="5" fillId="8" borderId="1" xfId="1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" fontId="0" fillId="0" borderId="0" xfId="2" applyNumberFormat="1" applyFont="1" applyFill="1" applyAlignment="1">
      <alignment horizontal="center"/>
    </xf>
    <xf numFmtId="165" fontId="8" fillId="8" borderId="1" xfId="1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165" fontId="4" fillId="4" borderId="0" xfId="1" applyNumberFormat="1" applyFont="1" applyFill="1" applyBorder="1" applyAlignment="1">
      <alignment horizontal="center" vertical="center"/>
    </xf>
    <xf numFmtId="165" fontId="4" fillId="0" borderId="0" xfId="0" applyNumberFormat="1" applyFont="1"/>
    <xf numFmtId="0" fontId="7" fillId="8" borderId="0" xfId="0" applyFont="1" applyFill="1" applyAlignment="1">
      <alignment vertical="center"/>
    </xf>
    <xf numFmtId="0" fontId="0" fillId="4" borderId="0" xfId="0" applyFont="1" applyFill="1"/>
    <xf numFmtId="0" fontId="0" fillId="0" borderId="0" xfId="0" applyFont="1"/>
    <xf numFmtId="0" fontId="0" fillId="7" borderId="1" xfId="0" applyFont="1" applyFill="1" applyBorder="1" applyAlignment="1">
      <alignment vertical="center" wrapText="1"/>
    </xf>
    <xf numFmtId="43" fontId="0" fillId="7" borderId="1" xfId="1" applyFont="1" applyFill="1" applyBorder="1" applyAlignment="1">
      <alignment vertical="center"/>
    </xf>
    <xf numFmtId="165" fontId="0" fillId="7" borderId="1" xfId="1" applyNumberFormat="1" applyFont="1" applyFill="1" applyBorder="1" applyAlignment="1">
      <alignment vertical="center"/>
    </xf>
    <xf numFmtId="165" fontId="0" fillId="7" borderId="1" xfId="1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5" fillId="4" borderId="1" xfId="0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/>
    <xf numFmtId="164" fontId="0" fillId="9" borderId="2" xfId="1" applyNumberFormat="1" applyFont="1" applyFill="1" applyBorder="1" applyAlignment="1">
      <alignment vertical="center"/>
    </xf>
    <xf numFmtId="165" fontId="0" fillId="9" borderId="2" xfId="1" applyNumberFormat="1" applyFont="1" applyFill="1" applyBorder="1" applyAlignment="1">
      <alignment vertical="center"/>
    </xf>
    <xf numFmtId="165" fontId="0" fillId="9" borderId="1" xfId="1" applyNumberFormat="1" applyFont="1" applyFill="1" applyBorder="1" applyAlignment="1">
      <alignment horizontal="center" vertical="center"/>
    </xf>
    <xf numFmtId="164" fontId="0" fillId="9" borderId="1" xfId="1" applyNumberFormat="1" applyFont="1" applyFill="1" applyBorder="1" applyAlignment="1">
      <alignment vertical="center"/>
    </xf>
    <xf numFmtId="0" fontId="0" fillId="9" borderId="0" xfId="0" applyFont="1" applyFill="1"/>
    <xf numFmtId="0" fontId="0" fillId="10" borderId="2" xfId="0" applyFont="1" applyFill="1" applyBorder="1" applyAlignment="1">
      <alignment vertical="center" wrapText="1"/>
    </xf>
    <xf numFmtId="164" fontId="0" fillId="10" borderId="2" xfId="1" applyNumberFormat="1" applyFont="1" applyFill="1" applyBorder="1" applyAlignment="1">
      <alignment vertical="center"/>
    </xf>
    <xf numFmtId="0" fontId="0" fillId="10" borderId="2" xfId="0" applyFont="1" applyFill="1" applyBorder="1" applyAlignment="1">
      <alignment horizontal="center" vertical="center"/>
    </xf>
    <xf numFmtId="165" fontId="0" fillId="10" borderId="1" xfId="1" applyNumberFormat="1" applyFont="1" applyFill="1" applyBorder="1" applyAlignment="1">
      <alignment horizontal="center" vertical="center"/>
    </xf>
    <xf numFmtId="165" fontId="0" fillId="10" borderId="2" xfId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10" borderId="0" xfId="0" applyFill="1"/>
    <xf numFmtId="0" fontId="0" fillId="9" borderId="0" xfId="0" applyFill="1"/>
    <xf numFmtId="166" fontId="13" fillId="2" borderId="1" xfId="0" applyNumberFormat="1" applyFont="1" applyFill="1" applyBorder="1"/>
    <xf numFmtId="165" fontId="5" fillId="9" borderId="1" xfId="1" applyNumberFormat="1" applyFont="1" applyFill="1" applyBorder="1" applyAlignment="1">
      <alignment horizontal="center" vertical="center"/>
    </xf>
    <xf numFmtId="165" fontId="5" fillId="7" borderId="1" xfId="1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/>
    <xf numFmtId="166" fontId="13" fillId="2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654843</xdr:colOff>
      <xdr:row>22</xdr:row>
      <xdr:rowOff>107156</xdr:rowOff>
    </xdr:from>
    <xdr:to>
      <xdr:col>26</xdr:col>
      <xdr:colOff>654843</xdr:colOff>
      <xdr:row>27</xdr:row>
      <xdr:rowOff>95250</xdr:rowOff>
    </xdr:to>
    <xdr:cxnSp macro="">
      <xdr:nvCxnSpPr>
        <xdr:cNvPr id="3" name="2 Conector recto de flecha"/>
        <xdr:cNvCxnSpPr/>
      </xdr:nvCxnSpPr>
      <xdr:spPr>
        <a:xfrm flipV="1">
          <a:off x="12251531" y="4310062"/>
          <a:ext cx="0" cy="9405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"/>
  <sheetViews>
    <sheetView showGridLines="0" zoomScale="80" zoomScaleNormal="8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B21" sqref="B21"/>
    </sheetView>
  </sheetViews>
  <sheetFormatPr baseColWidth="10" defaultRowHeight="15" x14ac:dyDescent="0.25"/>
  <cols>
    <col min="1" max="1" width="24.85546875" customWidth="1"/>
    <col min="2" max="2" width="12.7109375" customWidth="1"/>
    <col min="3" max="3" width="14" customWidth="1"/>
    <col min="4" max="4" width="12.140625" customWidth="1"/>
    <col min="5" max="5" width="12.5703125" customWidth="1"/>
    <col min="6" max="6" width="15" customWidth="1"/>
    <col min="7" max="7" width="12.7109375" customWidth="1"/>
    <col min="8" max="8" width="15.42578125" customWidth="1"/>
    <col min="9" max="9" width="12.7109375" customWidth="1"/>
    <col min="10" max="10" width="14.85546875" customWidth="1"/>
    <col min="11" max="11" width="12.7109375" customWidth="1"/>
    <col min="12" max="12" width="15.28515625" customWidth="1"/>
    <col min="13" max="13" width="12.7109375" customWidth="1"/>
    <col min="14" max="14" width="15.28515625" customWidth="1"/>
    <col min="16" max="17" width="14.7109375" customWidth="1"/>
  </cols>
  <sheetData>
    <row r="1" spans="1:64" ht="25.5" customHeight="1" x14ac:dyDescent="0.25">
      <c r="A1" s="100" t="s">
        <v>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64" s="37" customFormat="1" ht="20.25" customHeight="1" x14ac:dyDescent="0.25">
      <c r="A2" s="96" t="s">
        <v>2</v>
      </c>
      <c r="B2" s="96"/>
      <c r="C2" s="36"/>
    </row>
    <row r="3" spans="1:64" s="37" customFormat="1" ht="20.25" customHeight="1" x14ac:dyDescent="0.25">
      <c r="A3" s="96" t="s">
        <v>15</v>
      </c>
      <c r="B3" s="96"/>
    </row>
    <row r="4" spans="1:64" s="37" customFormat="1" ht="11.25" customHeight="1" x14ac:dyDescent="0.25">
      <c r="A4" s="96"/>
      <c r="B4" s="96"/>
      <c r="C4" s="38"/>
    </row>
    <row r="5" spans="1:64" ht="37.5" customHeight="1" x14ac:dyDescent="0.25">
      <c r="A5" s="106" t="s">
        <v>3</v>
      </c>
      <c r="B5" s="106"/>
      <c r="C5" s="55" t="s">
        <v>39</v>
      </c>
      <c r="D5" s="55">
        <v>2020</v>
      </c>
      <c r="E5" s="55">
        <v>2021</v>
      </c>
      <c r="F5" s="55">
        <v>2022</v>
      </c>
      <c r="G5" s="55">
        <v>2023</v>
      </c>
      <c r="H5" s="55" t="s">
        <v>4</v>
      </c>
      <c r="I5" s="4"/>
      <c r="J5" s="4"/>
      <c r="K5" s="4"/>
      <c r="L5" s="4"/>
      <c r="M5" s="4"/>
      <c r="N5" s="4"/>
      <c r="O5" s="4"/>
      <c r="P5" s="4"/>
      <c r="Q5" s="4"/>
    </row>
    <row r="6" spans="1:64" ht="21" customHeight="1" x14ac:dyDescent="0.25">
      <c r="A6" s="105" t="s">
        <v>45</v>
      </c>
      <c r="B6" s="105"/>
      <c r="C6" s="56">
        <f>F20</f>
        <v>30</v>
      </c>
      <c r="D6" s="57">
        <f>H20</f>
        <v>32.5</v>
      </c>
      <c r="E6" s="56">
        <f>J20</f>
        <v>25.5</v>
      </c>
      <c r="F6" s="56">
        <f>L20</f>
        <v>12</v>
      </c>
      <c r="G6" s="56">
        <f>N20</f>
        <v>0</v>
      </c>
      <c r="H6" s="56">
        <f>SUM(C6:G6)</f>
        <v>100</v>
      </c>
      <c r="I6" s="4"/>
      <c r="J6" s="4"/>
      <c r="K6" s="4"/>
      <c r="L6" s="4"/>
      <c r="M6" s="4"/>
      <c r="N6" s="4"/>
      <c r="O6" s="4"/>
      <c r="P6" s="4"/>
      <c r="Q6" s="4"/>
    </row>
    <row r="7" spans="1:64" ht="21.75" customHeight="1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4"/>
      <c r="P7" s="4"/>
      <c r="Q7" s="4"/>
    </row>
    <row r="8" spans="1:64" ht="15" customHeight="1" x14ac:dyDescent="0.25">
      <c r="A8" s="101" t="s">
        <v>21</v>
      </c>
      <c r="B8" s="103" t="s">
        <v>42</v>
      </c>
      <c r="C8" s="103" t="s">
        <v>0</v>
      </c>
      <c r="D8" s="103" t="s">
        <v>5</v>
      </c>
      <c r="E8" s="97" t="s">
        <v>43</v>
      </c>
      <c r="F8" s="98"/>
      <c r="G8" s="97">
        <v>2020</v>
      </c>
      <c r="H8" s="98"/>
      <c r="I8" s="97">
        <v>2021</v>
      </c>
      <c r="J8" s="98"/>
      <c r="K8" s="97">
        <v>2022</v>
      </c>
      <c r="L8" s="98"/>
      <c r="M8" s="97">
        <v>2023</v>
      </c>
      <c r="N8" s="98"/>
      <c r="O8" s="97" t="s">
        <v>4</v>
      </c>
      <c r="P8" s="98"/>
      <c r="Q8" s="99" t="s">
        <v>50</v>
      </c>
    </row>
    <row r="9" spans="1:64" ht="42" customHeight="1" x14ac:dyDescent="0.25">
      <c r="A9" s="102"/>
      <c r="B9" s="104"/>
      <c r="C9" s="104"/>
      <c r="D9" s="104"/>
      <c r="E9" s="54" t="s">
        <v>47</v>
      </c>
      <c r="F9" s="54" t="s">
        <v>46</v>
      </c>
      <c r="G9" s="54" t="s">
        <v>47</v>
      </c>
      <c r="H9" s="54" t="s">
        <v>46</v>
      </c>
      <c r="I9" s="54" t="s">
        <v>47</v>
      </c>
      <c r="J9" s="54" t="s">
        <v>46</v>
      </c>
      <c r="K9" s="54" t="s">
        <v>47</v>
      </c>
      <c r="L9" s="54" t="s">
        <v>46</v>
      </c>
      <c r="M9" s="54" t="s">
        <v>47</v>
      </c>
      <c r="N9" s="54" t="s">
        <v>46</v>
      </c>
      <c r="O9" s="54" t="s">
        <v>48</v>
      </c>
      <c r="P9" s="54" t="s">
        <v>49</v>
      </c>
      <c r="Q9" s="99"/>
    </row>
    <row r="10" spans="1:64" s="22" customFormat="1" ht="16.5" customHeight="1" x14ac:dyDescent="0.25">
      <c r="A10" s="17" t="s">
        <v>17</v>
      </c>
      <c r="B10" s="49"/>
      <c r="C10" s="18"/>
      <c r="D10" s="47">
        <f>+D11+D12</f>
        <v>30</v>
      </c>
      <c r="E10" s="19"/>
      <c r="F10" s="20"/>
      <c r="G10" s="29"/>
      <c r="H10" s="29"/>
      <c r="I10" s="29"/>
      <c r="J10" s="29"/>
      <c r="K10" s="29"/>
      <c r="L10" s="29"/>
      <c r="M10" s="29"/>
      <c r="N10" s="29"/>
      <c r="O10" s="44"/>
      <c r="P10" s="47"/>
      <c r="Q10" s="20"/>
      <c r="R10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ht="16.5" customHeight="1" x14ac:dyDescent="0.25">
      <c r="A11" s="41" t="s">
        <v>22</v>
      </c>
      <c r="B11" s="52">
        <v>300000</v>
      </c>
      <c r="C11" s="41" t="s">
        <v>26</v>
      </c>
      <c r="D11" s="53">
        <v>10</v>
      </c>
      <c r="E11" s="77">
        <v>120000</v>
      </c>
      <c r="F11" s="42">
        <f>+(E11/B11)*D11</f>
        <v>4</v>
      </c>
      <c r="G11" s="77">
        <v>150000</v>
      </c>
      <c r="H11" s="42">
        <f>+(G11/B11)*D11</f>
        <v>5</v>
      </c>
      <c r="I11" s="77">
        <v>30000</v>
      </c>
      <c r="J11" s="42">
        <f>+(I11/B11)*D11</f>
        <v>1</v>
      </c>
      <c r="K11" s="77"/>
      <c r="L11" s="42">
        <f>+(K11/B11)*D11</f>
        <v>0</v>
      </c>
      <c r="M11" s="77">
        <v>0</v>
      </c>
      <c r="N11" s="42">
        <f>+(M11/$B11)*$D11</f>
        <v>0</v>
      </c>
      <c r="O11" s="45">
        <f>SUM(E11,G11,I11,K11,M11)</f>
        <v>300000</v>
      </c>
      <c r="P11" s="92">
        <f>+(O11/$B11)*$D11</f>
        <v>10</v>
      </c>
      <c r="Q11" s="42">
        <f>SUM(F11,H11,J11,L11,N11)</f>
        <v>10</v>
      </c>
    </row>
    <row r="12" spans="1:64" ht="16.5" customHeight="1" x14ac:dyDescent="0.25">
      <c r="A12" s="41" t="s">
        <v>23</v>
      </c>
      <c r="B12" s="52">
        <v>200000</v>
      </c>
      <c r="C12" s="41" t="s">
        <v>27</v>
      </c>
      <c r="D12" s="53">
        <v>20</v>
      </c>
      <c r="E12" s="77">
        <v>100000</v>
      </c>
      <c r="F12" s="42">
        <f>+(E12/B12)*D12</f>
        <v>10</v>
      </c>
      <c r="G12" s="77">
        <v>100000</v>
      </c>
      <c r="H12" s="42">
        <f>+(G12/B12)*D12</f>
        <v>10</v>
      </c>
      <c r="I12" s="77">
        <v>0</v>
      </c>
      <c r="J12" s="42">
        <f>+(I12/B12)*D12</f>
        <v>0</v>
      </c>
      <c r="K12" s="77">
        <v>0</v>
      </c>
      <c r="L12" s="42">
        <f>+(K12/B12)*D12</f>
        <v>0</v>
      </c>
      <c r="M12" s="77">
        <v>0</v>
      </c>
      <c r="N12" s="42">
        <f>+(M12/B12)*D12</f>
        <v>0</v>
      </c>
      <c r="O12" s="45">
        <f>SUM(E12,G12,I12,K12,M12)</f>
        <v>200000</v>
      </c>
      <c r="P12" s="92">
        <f>+(O12/$B12)*$D12</f>
        <v>20</v>
      </c>
      <c r="Q12" s="42">
        <f>SUM(F12,H12,J12,L12,N12)</f>
        <v>20</v>
      </c>
    </row>
    <row r="13" spans="1:64" s="22" customFormat="1" ht="16.5" customHeight="1" x14ac:dyDescent="0.25">
      <c r="A13" s="23" t="s">
        <v>18</v>
      </c>
      <c r="B13" s="46"/>
      <c r="C13" s="23"/>
      <c r="D13" s="48">
        <f>+D14+D15+D16</f>
        <v>40</v>
      </c>
      <c r="E13" s="30"/>
      <c r="F13" s="25"/>
      <c r="G13" s="30"/>
      <c r="H13" s="25"/>
      <c r="I13" s="30"/>
      <c r="J13" s="25"/>
      <c r="K13" s="30"/>
      <c r="L13" s="25"/>
      <c r="M13" s="30"/>
      <c r="N13" s="25"/>
      <c r="O13" s="46"/>
      <c r="P13" s="93"/>
      <c r="Q13" s="25"/>
      <c r="R13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ht="16.5" customHeight="1" x14ac:dyDescent="0.25">
      <c r="A14" s="41" t="s">
        <v>24</v>
      </c>
      <c r="B14" s="52">
        <v>200</v>
      </c>
      <c r="C14" s="41" t="s">
        <v>28</v>
      </c>
      <c r="D14" s="53">
        <v>10</v>
      </c>
      <c r="E14" s="77">
        <v>100</v>
      </c>
      <c r="F14" s="42">
        <f>+(E14/B14)*D14</f>
        <v>5</v>
      </c>
      <c r="G14" s="77">
        <v>100</v>
      </c>
      <c r="H14" s="42">
        <f>+(G14/B14)*D14</f>
        <v>5</v>
      </c>
      <c r="I14" s="77">
        <v>0</v>
      </c>
      <c r="J14" s="42">
        <f>+(I14/B14)*D14</f>
        <v>0</v>
      </c>
      <c r="K14" s="77">
        <v>0</v>
      </c>
      <c r="L14" s="42">
        <f>+(K14/B14)*D14</f>
        <v>0</v>
      </c>
      <c r="M14" s="77">
        <v>0</v>
      </c>
      <c r="N14" s="42">
        <f>+(M14/B14)*D14</f>
        <v>0</v>
      </c>
      <c r="O14" s="45">
        <f>SUM(E14,G14,I14,K14,M14)</f>
        <v>200</v>
      </c>
      <c r="P14" s="92">
        <f t="shared" ref="P14:P18" si="0">+(O14/$B14)*$D14</f>
        <v>10</v>
      </c>
      <c r="Q14" s="42">
        <f t="shared" ref="Q14:Q16" si="1">SUM(F14,H14,J14,L14,N14)</f>
        <v>10</v>
      </c>
    </row>
    <row r="15" spans="1:64" ht="16.5" customHeight="1" x14ac:dyDescent="0.25">
      <c r="A15" s="41" t="s">
        <v>23</v>
      </c>
      <c r="B15" s="52">
        <v>300</v>
      </c>
      <c r="C15" s="41" t="s">
        <v>27</v>
      </c>
      <c r="D15" s="53">
        <v>15</v>
      </c>
      <c r="E15" s="77">
        <v>100</v>
      </c>
      <c r="F15" s="42">
        <f>+(E15/B15)*D15</f>
        <v>5</v>
      </c>
      <c r="G15" s="77">
        <v>100</v>
      </c>
      <c r="H15" s="42">
        <f>+(G15/B15)*D15</f>
        <v>5</v>
      </c>
      <c r="I15" s="77">
        <v>100</v>
      </c>
      <c r="J15" s="42">
        <f>+(I15/B15)*D15</f>
        <v>5</v>
      </c>
      <c r="K15" s="77">
        <v>0</v>
      </c>
      <c r="L15" s="42">
        <f>+(K15/B15)*D15</f>
        <v>0</v>
      </c>
      <c r="M15" s="77">
        <v>0</v>
      </c>
      <c r="N15" s="42">
        <f>+(M15/B15)*D15</f>
        <v>0</v>
      </c>
      <c r="O15" s="45">
        <f>SUM(E15,G15,I15,K15,M15)</f>
        <v>300</v>
      </c>
      <c r="P15" s="92">
        <f t="shared" si="0"/>
        <v>15</v>
      </c>
      <c r="Q15" s="42">
        <f t="shared" si="1"/>
        <v>15</v>
      </c>
    </row>
    <row r="16" spans="1:64" ht="16.5" customHeight="1" x14ac:dyDescent="0.25">
      <c r="A16" s="41" t="s">
        <v>25</v>
      </c>
      <c r="B16" s="52">
        <v>100</v>
      </c>
      <c r="C16" s="41" t="s">
        <v>29</v>
      </c>
      <c r="D16" s="53">
        <v>15</v>
      </c>
      <c r="E16" s="77">
        <v>40</v>
      </c>
      <c r="F16" s="42">
        <f>+(E16/B16)*D16</f>
        <v>6</v>
      </c>
      <c r="G16" s="77">
        <v>50</v>
      </c>
      <c r="H16" s="42">
        <f>+(G16/B16)*D16</f>
        <v>7.5</v>
      </c>
      <c r="I16" s="77">
        <v>10</v>
      </c>
      <c r="J16" s="42">
        <f>+(I16/B16)*D16</f>
        <v>1.5</v>
      </c>
      <c r="K16" s="77">
        <v>0</v>
      </c>
      <c r="L16" s="42">
        <f>+(K16/B16)*D16</f>
        <v>0</v>
      </c>
      <c r="M16" s="77">
        <v>0</v>
      </c>
      <c r="N16" s="42">
        <f>+(M16/B16)*D16</f>
        <v>0</v>
      </c>
      <c r="O16" s="45">
        <f>SUM(E16,G16,I16,K16,M16)</f>
        <v>100</v>
      </c>
      <c r="P16" s="92">
        <f t="shared" si="0"/>
        <v>15</v>
      </c>
      <c r="Q16" s="42">
        <f t="shared" si="1"/>
        <v>15</v>
      </c>
    </row>
    <row r="17" spans="1:64" s="22" customFormat="1" ht="16.5" customHeight="1" x14ac:dyDescent="0.25">
      <c r="A17" s="23" t="s">
        <v>20</v>
      </c>
      <c r="B17" s="46"/>
      <c r="C17" s="23"/>
      <c r="D17" s="48">
        <f>+D18</f>
        <v>30</v>
      </c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46"/>
      <c r="P17" s="93"/>
      <c r="Q17" s="25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1:64" ht="16.5" customHeight="1" x14ac:dyDescent="0.25">
      <c r="A18" s="41" t="s">
        <v>24</v>
      </c>
      <c r="B18" s="52">
        <v>50</v>
      </c>
      <c r="C18" s="41"/>
      <c r="D18" s="53">
        <v>30</v>
      </c>
      <c r="E18" s="77">
        <v>0</v>
      </c>
      <c r="F18" s="42">
        <f>+(E18/B18)*D18</f>
        <v>0</v>
      </c>
      <c r="G18" s="77">
        <v>0</v>
      </c>
      <c r="H18" s="42">
        <f>+(G18/B18)*D18</f>
        <v>0</v>
      </c>
      <c r="I18" s="77">
        <v>30</v>
      </c>
      <c r="J18" s="42">
        <f>+(I18/B18)*D18</f>
        <v>18</v>
      </c>
      <c r="K18" s="77">
        <v>20</v>
      </c>
      <c r="L18" s="42">
        <f>+(K18/B18)*D18</f>
        <v>12</v>
      </c>
      <c r="M18" s="77">
        <v>0</v>
      </c>
      <c r="N18" s="42">
        <f>+(M18/B18)*D18</f>
        <v>0</v>
      </c>
      <c r="O18" s="45">
        <f>SUM(E18,G18,I18,K18,M18)</f>
        <v>50</v>
      </c>
      <c r="P18" s="92">
        <f t="shared" si="0"/>
        <v>30</v>
      </c>
      <c r="Q18" s="42">
        <f t="shared" ref="Q18" si="2">SUM(F18,H18,J18,L18,N18)</f>
        <v>30</v>
      </c>
    </row>
    <row r="20" spans="1:64" x14ac:dyDescent="0.25">
      <c r="A20" s="12"/>
      <c r="B20" s="13"/>
      <c r="C20" s="13"/>
      <c r="D20" s="14">
        <f>+D10+D13+D17</f>
        <v>100</v>
      </c>
      <c r="E20" s="15"/>
      <c r="F20" s="40">
        <f>SUM(F10:F18)</f>
        <v>30</v>
      </c>
      <c r="G20" s="32"/>
      <c r="H20" s="40">
        <f>SUM(H10:H18)</f>
        <v>32.5</v>
      </c>
      <c r="I20" s="32"/>
      <c r="J20" s="40">
        <f>SUM(J10:J18)</f>
        <v>25.5</v>
      </c>
      <c r="K20" s="32"/>
      <c r="L20" s="40">
        <f>SUM(L10:L18)</f>
        <v>12</v>
      </c>
      <c r="M20" s="32"/>
      <c r="N20" s="40">
        <f>SUM(N10:N18)</f>
        <v>0</v>
      </c>
      <c r="O20" s="50"/>
      <c r="P20" s="40">
        <f>SUM(P10:P18)</f>
        <v>100</v>
      </c>
      <c r="Q20" s="43">
        <f>SUM(Q10:Q18)</f>
        <v>100</v>
      </c>
    </row>
    <row r="21" spans="1:64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64" x14ac:dyDescent="0.25">
      <c r="A22" s="5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64" x14ac:dyDescent="0.25">
      <c r="A23" s="51" t="s">
        <v>59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64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64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6"/>
      <c r="Q25" s="16"/>
    </row>
    <row r="26" spans="1:64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64" x14ac:dyDescent="0.25">
      <c r="A27" s="4"/>
      <c r="B27" s="4"/>
      <c r="C27" s="4"/>
      <c r="D27" s="1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6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64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6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6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43" spans="4:4" x14ac:dyDescent="0.25">
      <c r="D43" s="7"/>
    </row>
  </sheetData>
  <mergeCells count="17">
    <mergeCell ref="A4:B4"/>
    <mergeCell ref="A3:B3"/>
    <mergeCell ref="O8:P8"/>
    <mergeCell ref="Q8:Q9"/>
    <mergeCell ref="A1:Q1"/>
    <mergeCell ref="E8:F8"/>
    <mergeCell ref="G8:H8"/>
    <mergeCell ref="I8:J8"/>
    <mergeCell ref="K8:L8"/>
    <mergeCell ref="M8:N8"/>
    <mergeCell ref="A2:B2"/>
    <mergeCell ref="A8:A9"/>
    <mergeCell ref="B8:B9"/>
    <mergeCell ref="C8:C9"/>
    <mergeCell ref="D8:D9"/>
    <mergeCell ref="A6:B6"/>
    <mergeCell ref="A5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5"/>
  <sheetViews>
    <sheetView showGridLines="0" tabSelected="1" zoomScale="80" zoomScaleNormal="80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AB27" sqref="AB27"/>
    </sheetView>
  </sheetViews>
  <sheetFormatPr baseColWidth="10" defaultRowHeight="15" outlineLevelCol="1" x14ac:dyDescent="0.25"/>
  <cols>
    <col min="1" max="1" width="17.140625" customWidth="1"/>
    <col min="2" max="2" width="12.7109375" customWidth="1"/>
    <col min="3" max="3" width="12.140625" customWidth="1"/>
    <col min="4" max="4" width="12.5703125" customWidth="1"/>
    <col min="5" max="6" width="11.42578125" customWidth="1"/>
    <col min="7" max="7" width="12.5703125" hidden="1" customWidth="1" outlineLevel="1"/>
    <col min="8" max="8" width="14.7109375" hidden="1" customWidth="1" outlineLevel="1"/>
    <col min="9" max="9" width="12.7109375" hidden="1" customWidth="1" outlineLevel="1"/>
    <col min="10" max="10" width="14.5703125" hidden="1" customWidth="1" outlineLevel="1"/>
    <col min="11" max="11" width="12.7109375" hidden="1" customWidth="1" outlineLevel="1"/>
    <col min="12" max="12" width="14.7109375" hidden="1" customWidth="1" outlineLevel="1"/>
    <col min="13" max="13" width="12.7109375" hidden="1" customWidth="1" outlineLevel="1"/>
    <col min="14" max="14" width="14.7109375" hidden="1" customWidth="1" outlineLevel="1"/>
    <col min="15" max="15" width="12.7109375" hidden="1" customWidth="1" outlineLevel="1"/>
    <col min="16" max="16" width="14.7109375" hidden="1" customWidth="1" outlineLevel="1"/>
    <col min="17" max="17" width="12.7109375" hidden="1" customWidth="1" outlineLevel="1"/>
    <col min="18" max="19" width="14.7109375" hidden="1" customWidth="1" outlineLevel="1"/>
    <col min="20" max="20" width="12.7109375" customWidth="1" collapsed="1"/>
    <col min="21" max="21" width="14.7109375" customWidth="1"/>
    <col min="22" max="22" width="12.7109375" customWidth="1"/>
    <col min="23" max="23" width="14.7109375" customWidth="1"/>
    <col min="24" max="24" width="12.7109375" customWidth="1"/>
    <col min="25" max="29" width="14.5703125" customWidth="1"/>
    <col min="30" max="30" width="11.42578125" customWidth="1"/>
    <col min="31" max="31" width="14.42578125" customWidth="1"/>
    <col min="32" max="32" width="12.5703125" customWidth="1"/>
  </cols>
  <sheetData>
    <row r="1" spans="1:92" ht="25.5" customHeight="1" x14ac:dyDescent="0.25">
      <c r="A1" s="67"/>
      <c r="B1" s="67"/>
      <c r="C1" s="67"/>
      <c r="D1" s="67"/>
      <c r="E1" s="67"/>
      <c r="F1" s="67"/>
      <c r="G1" s="117" t="s">
        <v>51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 t="s">
        <v>58</v>
      </c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4"/>
      <c r="AH1" s="4"/>
      <c r="AI1" s="4"/>
    </row>
    <row r="2" spans="1:92" s="37" customFormat="1" ht="20.25" hidden="1" customHeight="1" x14ac:dyDescent="0.25">
      <c r="A2" s="59" t="s">
        <v>2</v>
      </c>
      <c r="B2" s="36"/>
      <c r="AG2" s="4"/>
      <c r="AH2" s="4"/>
      <c r="AI2" s="4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92" s="37" customFormat="1" ht="20.25" hidden="1" customHeight="1" x14ac:dyDescent="0.25">
      <c r="A3" s="59" t="s">
        <v>15</v>
      </c>
      <c r="AG3" s="4"/>
      <c r="AH3" s="4"/>
      <c r="AI3" s="4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92" s="37" customFormat="1" ht="21" hidden="1" customHeight="1" x14ac:dyDescent="0.25">
      <c r="A4" s="59" t="s">
        <v>40</v>
      </c>
      <c r="B4" s="60">
        <f>+B6</f>
        <v>30</v>
      </c>
      <c r="AG4" s="4"/>
      <c r="AH4" s="4"/>
      <c r="AI4" s="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92" ht="27" hidden="1" customHeight="1" x14ac:dyDescent="0.25">
      <c r="A5" s="62" t="s">
        <v>3</v>
      </c>
      <c r="B5" s="55" t="s">
        <v>39</v>
      </c>
      <c r="C5" s="55">
        <v>2020</v>
      </c>
      <c r="D5" s="55">
        <v>2021</v>
      </c>
      <c r="E5" s="55">
        <v>2022</v>
      </c>
      <c r="F5" s="55">
        <v>2023</v>
      </c>
      <c r="G5" s="55" t="s">
        <v>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92" ht="21" hidden="1" customHeight="1" x14ac:dyDescent="0.25">
      <c r="A6" s="63" t="s">
        <v>14</v>
      </c>
      <c r="B6" s="56">
        <v>30</v>
      </c>
      <c r="C6" s="61">
        <f>F22</f>
        <v>32.5</v>
      </c>
      <c r="D6" s="56">
        <v>25.5</v>
      </c>
      <c r="E6" s="56">
        <v>12</v>
      </c>
      <c r="F6" s="56">
        <v>0</v>
      </c>
      <c r="G6" s="64">
        <f>SUM(B6:F6)</f>
        <v>100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92" ht="20.25" customHeight="1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G7" s="4"/>
      <c r="AH7" s="4"/>
      <c r="AI7" s="4"/>
    </row>
    <row r="8" spans="1:92" ht="15" customHeight="1" x14ac:dyDescent="0.25">
      <c r="A8" s="109" t="s">
        <v>21</v>
      </c>
      <c r="B8" s="103" t="s">
        <v>42</v>
      </c>
      <c r="C8" s="103" t="s">
        <v>0</v>
      </c>
      <c r="D8" s="107" t="s">
        <v>5</v>
      </c>
      <c r="E8" s="111" t="s">
        <v>32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3"/>
      <c r="T8" s="122" t="s">
        <v>33</v>
      </c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4"/>
      <c r="AG8" s="4"/>
      <c r="AH8" s="4"/>
      <c r="AI8" s="4"/>
    </row>
    <row r="9" spans="1:92" ht="15" customHeight="1" x14ac:dyDescent="0.25">
      <c r="A9" s="109"/>
      <c r="B9" s="108"/>
      <c r="C9" s="108"/>
      <c r="D9" s="107"/>
      <c r="E9" s="110" t="s">
        <v>19</v>
      </c>
      <c r="F9" s="110" t="s">
        <v>30</v>
      </c>
      <c r="G9" s="114" t="s">
        <v>53</v>
      </c>
      <c r="H9" s="116"/>
      <c r="I9" s="116"/>
      <c r="J9" s="116"/>
      <c r="K9" s="116"/>
      <c r="L9" s="115"/>
      <c r="M9" s="114" t="s">
        <v>1</v>
      </c>
      <c r="N9" s="116"/>
      <c r="O9" s="116"/>
      <c r="P9" s="116"/>
      <c r="Q9" s="116"/>
      <c r="R9" s="115"/>
      <c r="S9" s="110" t="s">
        <v>52</v>
      </c>
      <c r="T9" s="118" t="s">
        <v>53</v>
      </c>
      <c r="U9" s="120"/>
      <c r="V9" s="120"/>
      <c r="W9" s="120"/>
      <c r="X9" s="120"/>
      <c r="Y9" s="119"/>
      <c r="Z9" s="118" t="s">
        <v>1</v>
      </c>
      <c r="AA9" s="120"/>
      <c r="AB9" s="120"/>
      <c r="AC9" s="120"/>
      <c r="AD9" s="120"/>
      <c r="AE9" s="119"/>
      <c r="AF9" s="121" t="s">
        <v>41</v>
      </c>
      <c r="AG9" s="4"/>
      <c r="AH9" s="4"/>
      <c r="AI9" s="4"/>
    </row>
    <row r="10" spans="1:92" ht="15" customHeight="1" x14ac:dyDescent="0.25">
      <c r="A10" s="109"/>
      <c r="B10" s="108"/>
      <c r="C10" s="108"/>
      <c r="D10" s="107"/>
      <c r="E10" s="110"/>
      <c r="F10" s="110"/>
      <c r="G10" s="114" t="s">
        <v>31</v>
      </c>
      <c r="H10" s="115"/>
      <c r="I10" s="114" t="s">
        <v>34</v>
      </c>
      <c r="J10" s="115"/>
      <c r="K10" s="114" t="s">
        <v>37</v>
      </c>
      <c r="L10" s="115"/>
      <c r="M10" s="114" t="s">
        <v>35</v>
      </c>
      <c r="N10" s="115"/>
      <c r="O10" s="114" t="s">
        <v>36</v>
      </c>
      <c r="P10" s="115"/>
      <c r="Q10" s="114" t="s">
        <v>38</v>
      </c>
      <c r="R10" s="115"/>
      <c r="S10" s="110"/>
      <c r="T10" s="118" t="s">
        <v>56</v>
      </c>
      <c r="U10" s="119"/>
      <c r="V10" s="118" t="s">
        <v>34</v>
      </c>
      <c r="W10" s="119"/>
      <c r="X10" s="118" t="s">
        <v>37</v>
      </c>
      <c r="Y10" s="119"/>
      <c r="Z10" s="118" t="s">
        <v>35</v>
      </c>
      <c r="AA10" s="119"/>
      <c r="AB10" s="118" t="s">
        <v>36</v>
      </c>
      <c r="AC10" s="119"/>
      <c r="AD10" s="118" t="s">
        <v>57</v>
      </c>
      <c r="AE10" s="119"/>
      <c r="AF10" s="121"/>
      <c r="AG10" s="4"/>
      <c r="AH10" s="4"/>
      <c r="AI10" s="4"/>
    </row>
    <row r="11" spans="1:92" ht="41.25" customHeight="1" x14ac:dyDescent="0.25">
      <c r="A11" s="109"/>
      <c r="B11" s="104"/>
      <c r="C11" s="104"/>
      <c r="D11" s="107"/>
      <c r="E11" s="110"/>
      <c r="F11" s="110"/>
      <c r="G11" s="35" t="s">
        <v>6</v>
      </c>
      <c r="H11" s="10" t="s">
        <v>7</v>
      </c>
      <c r="I11" s="28" t="s">
        <v>6</v>
      </c>
      <c r="J11" s="28" t="s">
        <v>7</v>
      </c>
      <c r="K11" s="28" t="s">
        <v>6</v>
      </c>
      <c r="L11" s="28" t="s">
        <v>7</v>
      </c>
      <c r="M11" s="28" t="s">
        <v>6</v>
      </c>
      <c r="N11" s="28" t="s">
        <v>7</v>
      </c>
      <c r="O11" s="28" t="s">
        <v>6</v>
      </c>
      <c r="P11" s="28" t="s">
        <v>7</v>
      </c>
      <c r="Q11" s="10" t="s">
        <v>8</v>
      </c>
      <c r="R11" s="10" t="s">
        <v>9</v>
      </c>
      <c r="S11" s="110"/>
      <c r="T11" s="27" t="s">
        <v>6</v>
      </c>
      <c r="U11" s="27" t="s">
        <v>7</v>
      </c>
      <c r="V11" s="27" t="s">
        <v>6</v>
      </c>
      <c r="W11" s="27" t="s">
        <v>7</v>
      </c>
      <c r="X11" s="11" t="s">
        <v>10</v>
      </c>
      <c r="Y11" s="11" t="s">
        <v>11</v>
      </c>
      <c r="Z11" s="34" t="s">
        <v>6</v>
      </c>
      <c r="AA11" s="34" t="s">
        <v>7</v>
      </c>
      <c r="AB11" s="34" t="s">
        <v>6</v>
      </c>
      <c r="AC11" s="34" t="s">
        <v>7</v>
      </c>
      <c r="AD11" s="11" t="s">
        <v>12</v>
      </c>
      <c r="AE11" s="11" t="s">
        <v>13</v>
      </c>
      <c r="AF11" s="121"/>
      <c r="AG11" s="4"/>
      <c r="AH11" s="4"/>
      <c r="AI11" s="4"/>
    </row>
    <row r="12" spans="1:92" s="88" customFormat="1" ht="18.75" customHeight="1" x14ac:dyDescent="0.25">
      <c r="A12" s="70" t="s">
        <v>17</v>
      </c>
      <c r="B12" s="21"/>
      <c r="C12" s="21"/>
      <c r="D12" s="74">
        <f>SUM(D13:D14)</f>
        <v>30</v>
      </c>
      <c r="E12" s="71"/>
      <c r="F12" s="72"/>
      <c r="G12" s="73"/>
      <c r="H12" s="72"/>
      <c r="I12" s="73"/>
      <c r="J12" s="72"/>
      <c r="K12" s="21"/>
      <c r="L12" s="72"/>
      <c r="M12" s="73"/>
      <c r="N12" s="72"/>
      <c r="O12" s="73"/>
      <c r="P12" s="72"/>
      <c r="Q12" s="21"/>
      <c r="R12" s="73"/>
      <c r="S12" s="73"/>
      <c r="T12" s="73"/>
      <c r="U12" s="73"/>
      <c r="V12" s="73"/>
      <c r="W12" s="73"/>
      <c r="X12" s="21"/>
      <c r="Y12" s="73"/>
      <c r="Z12" s="73"/>
      <c r="AA12" s="73"/>
      <c r="AB12" s="73"/>
      <c r="AC12" s="73"/>
      <c r="AD12" s="21"/>
      <c r="AE12" s="73"/>
      <c r="AF12" s="73"/>
    </row>
    <row r="13" spans="1:92" s="69" customFormat="1" ht="18.75" customHeight="1" x14ac:dyDescent="0.25">
      <c r="A13" s="83" t="s">
        <v>22</v>
      </c>
      <c r="B13" s="84">
        <v>300000</v>
      </c>
      <c r="C13" s="84" t="s">
        <v>26</v>
      </c>
      <c r="D13" s="85">
        <v>10</v>
      </c>
      <c r="E13" s="84">
        <v>150000</v>
      </c>
      <c r="F13" s="79">
        <f>+(E13/B13)*D13</f>
        <v>5</v>
      </c>
      <c r="G13" s="86">
        <v>30000</v>
      </c>
      <c r="H13" s="79">
        <f>+(G13/B13)*D13</f>
        <v>1</v>
      </c>
      <c r="I13" s="86">
        <v>30000</v>
      </c>
      <c r="J13" s="79">
        <f>+(I13/B13)*D13</f>
        <v>1</v>
      </c>
      <c r="K13" s="78">
        <f>+I13+G13</f>
        <v>60000</v>
      </c>
      <c r="L13" s="79">
        <f>+(K13/B13)*D13</f>
        <v>2</v>
      </c>
      <c r="M13" s="87">
        <v>60000</v>
      </c>
      <c r="N13" s="79">
        <f>+(M13/B13)*D13</f>
        <v>2</v>
      </c>
      <c r="O13" s="87">
        <v>30000</v>
      </c>
      <c r="P13" s="79">
        <f>+(O13/B13)*D13</f>
        <v>1</v>
      </c>
      <c r="Q13" s="78">
        <f>+O13+M13</f>
        <v>90000</v>
      </c>
      <c r="R13" s="80">
        <f>+(Q13/B13)*D13</f>
        <v>3</v>
      </c>
      <c r="S13" s="80">
        <f>+L13+R13</f>
        <v>5</v>
      </c>
      <c r="T13" s="86">
        <v>30000</v>
      </c>
      <c r="U13" s="80">
        <f>+(T13/$B13)*$D13</f>
        <v>1</v>
      </c>
      <c r="V13" s="86">
        <v>30000</v>
      </c>
      <c r="W13" s="80">
        <f>+(V13/$B13)*$D13</f>
        <v>1</v>
      </c>
      <c r="X13" s="81">
        <f>+T13+V13</f>
        <v>60000</v>
      </c>
      <c r="Y13" s="80">
        <f>+(X13/$B13)*$D13</f>
        <v>2</v>
      </c>
      <c r="Z13" s="86">
        <v>60000</v>
      </c>
      <c r="AA13" s="80">
        <f>+(Z13/$B13)*$D13</f>
        <v>2</v>
      </c>
      <c r="AB13" s="86">
        <v>30000</v>
      </c>
      <c r="AC13" s="80">
        <f>+(AB13/$B13)*$D13</f>
        <v>1</v>
      </c>
      <c r="AD13" s="81">
        <f>+Z13+AB13</f>
        <v>90000</v>
      </c>
      <c r="AE13" s="80">
        <f>+(AD13/$B13)*$D13</f>
        <v>3</v>
      </c>
      <c r="AF13" s="80">
        <f>+Y13+AE13</f>
        <v>5</v>
      </c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</row>
    <row r="14" spans="1:92" s="88" customFormat="1" ht="18.75" customHeight="1" x14ac:dyDescent="0.25">
      <c r="A14" s="83" t="s">
        <v>23</v>
      </c>
      <c r="B14" s="84">
        <v>200000</v>
      </c>
      <c r="C14" s="84" t="s">
        <v>27</v>
      </c>
      <c r="D14" s="85">
        <v>20</v>
      </c>
      <c r="E14" s="84">
        <v>100000</v>
      </c>
      <c r="F14" s="79">
        <f>+(E14/B14)*D14</f>
        <v>10</v>
      </c>
      <c r="G14" s="86">
        <v>10000</v>
      </c>
      <c r="H14" s="79">
        <f>+(G14/B14)*D14</f>
        <v>1</v>
      </c>
      <c r="I14" s="86">
        <v>20000</v>
      </c>
      <c r="J14" s="79">
        <f>+(I14/B14)*D14</f>
        <v>2</v>
      </c>
      <c r="K14" s="78">
        <f t="shared" ref="K14:K18" si="0">+I14+G14</f>
        <v>30000</v>
      </c>
      <c r="L14" s="79">
        <f>+(K14/B14)*D14</f>
        <v>3</v>
      </c>
      <c r="M14" s="87">
        <v>30000</v>
      </c>
      <c r="N14" s="79">
        <f>+(M14/B14)*D14</f>
        <v>3</v>
      </c>
      <c r="O14" s="87">
        <v>40000</v>
      </c>
      <c r="P14" s="79">
        <f>+(O14/B14)*D14</f>
        <v>4</v>
      </c>
      <c r="Q14" s="78">
        <f>+O14+M14</f>
        <v>70000</v>
      </c>
      <c r="R14" s="80">
        <f>+(Q14/B14)*D14</f>
        <v>7</v>
      </c>
      <c r="S14" s="80">
        <f>+L14+R14</f>
        <v>10</v>
      </c>
      <c r="T14" s="86">
        <v>10000</v>
      </c>
      <c r="U14" s="80">
        <f>+(T14/$B14)*$D14</f>
        <v>1</v>
      </c>
      <c r="V14" s="86">
        <v>20000</v>
      </c>
      <c r="W14" s="80">
        <f>+(V14/$B14)*$D14</f>
        <v>2</v>
      </c>
      <c r="X14" s="81">
        <f>+T14+V14</f>
        <v>30000</v>
      </c>
      <c r="Y14" s="80">
        <f>+(X14/$B14)*$D14</f>
        <v>3</v>
      </c>
      <c r="Z14" s="86">
        <v>20000</v>
      </c>
      <c r="AA14" s="80">
        <f>+(Z14/$B14)*$D14</f>
        <v>2</v>
      </c>
      <c r="AB14" s="86">
        <v>30000</v>
      </c>
      <c r="AC14" s="80">
        <f>+(AB14/$B14)*$D14</f>
        <v>3</v>
      </c>
      <c r="AD14" s="81">
        <f>+Z14+AB14</f>
        <v>50000</v>
      </c>
      <c r="AE14" s="80">
        <f>+(AD14/$B14)*$D14</f>
        <v>5</v>
      </c>
      <c r="AF14" s="80">
        <f>+Y14+AE14</f>
        <v>8</v>
      </c>
    </row>
    <row r="15" spans="1:92" s="88" customFormat="1" ht="18.75" customHeight="1" x14ac:dyDescent="0.25">
      <c r="A15" s="70" t="s">
        <v>18</v>
      </c>
      <c r="B15" s="21"/>
      <c r="C15" s="21"/>
      <c r="D15" s="74">
        <f>SUM(D16:D18)</f>
        <v>40</v>
      </c>
      <c r="E15" s="71"/>
      <c r="F15" s="72"/>
      <c r="G15" s="73"/>
      <c r="H15" s="72"/>
      <c r="I15" s="73"/>
      <c r="J15" s="72"/>
      <c r="K15" s="21"/>
      <c r="L15" s="72"/>
      <c r="M15" s="73"/>
      <c r="N15" s="72"/>
      <c r="O15" s="73"/>
      <c r="P15" s="72"/>
      <c r="Q15" s="21"/>
      <c r="R15" s="73"/>
      <c r="S15" s="73"/>
      <c r="T15" s="73"/>
      <c r="U15" s="73"/>
      <c r="V15" s="73"/>
      <c r="W15" s="73"/>
      <c r="X15" s="21"/>
      <c r="Y15" s="73"/>
      <c r="Z15" s="73"/>
      <c r="AA15" s="73"/>
      <c r="AB15" s="73"/>
      <c r="AC15" s="73"/>
      <c r="AD15" s="21"/>
      <c r="AE15" s="73"/>
      <c r="AF15" s="73"/>
    </row>
    <row r="16" spans="1:92" s="69" customFormat="1" ht="18.75" customHeight="1" x14ac:dyDescent="0.25">
      <c r="A16" s="83" t="s">
        <v>24</v>
      </c>
      <c r="B16" s="84">
        <v>200</v>
      </c>
      <c r="C16" s="84" t="s">
        <v>28</v>
      </c>
      <c r="D16" s="85">
        <v>10</v>
      </c>
      <c r="E16" s="84">
        <v>100</v>
      </c>
      <c r="F16" s="79">
        <f>+(E16/B16)*D16</f>
        <v>5</v>
      </c>
      <c r="G16" s="86">
        <v>50</v>
      </c>
      <c r="H16" s="79">
        <f>+(G16/B16)*D16</f>
        <v>2.5</v>
      </c>
      <c r="I16" s="86">
        <v>10</v>
      </c>
      <c r="J16" s="79">
        <f>+(I16/B16)*D16</f>
        <v>0.5</v>
      </c>
      <c r="K16" s="78">
        <f t="shared" si="0"/>
        <v>60</v>
      </c>
      <c r="L16" s="79">
        <f>+(K16/B16)*D16</f>
        <v>3</v>
      </c>
      <c r="M16" s="87">
        <v>20</v>
      </c>
      <c r="N16" s="79">
        <f>+(M16/B16)*D16</f>
        <v>1</v>
      </c>
      <c r="O16" s="87">
        <v>20</v>
      </c>
      <c r="P16" s="79">
        <f>+(O16/B16)*D16</f>
        <v>1</v>
      </c>
      <c r="Q16" s="78">
        <f t="shared" ref="Q16:Q18" si="1">+O16+M16</f>
        <v>40</v>
      </c>
      <c r="R16" s="80">
        <f>+(Q16/B16)*D16</f>
        <v>2</v>
      </c>
      <c r="S16" s="80">
        <f>+L16+R16</f>
        <v>5</v>
      </c>
      <c r="T16" s="86">
        <v>50</v>
      </c>
      <c r="U16" s="80">
        <f>+(T16/$B16)*$D16</f>
        <v>2.5</v>
      </c>
      <c r="V16" s="86">
        <v>10</v>
      </c>
      <c r="W16" s="80">
        <f>+(V16/$B16)*$D16</f>
        <v>0.5</v>
      </c>
      <c r="X16" s="81">
        <f>+T16+V16</f>
        <v>60</v>
      </c>
      <c r="Y16" s="80">
        <f>+(X16/$B16)*$D16</f>
        <v>3</v>
      </c>
      <c r="Z16" s="86">
        <v>20</v>
      </c>
      <c r="AA16" s="80">
        <f>+(Z16/$B16)*$D16</f>
        <v>1</v>
      </c>
      <c r="AB16" s="86">
        <v>20</v>
      </c>
      <c r="AC16" s="80">
        <f>+(AB16/$B16)*$D16</f>
        <v>1</v>
      </c>
      <c r="AD16" s="81">
        <f>+Z16+AB16</f>
        <v>40</v>
      </c>
      <c r="AE16" s="80">
        <f>+(AD16/$B16)*$D16</f>
        <v>2</v>
      </c>
      <c r="AF16" s="80">
        <f t="shared" ref="AF16:AF18" si="2">+Y16+AE16</f>
        <v>5</v>
      </c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</row>
    <row r="17" spans="1:92" s="69" customFormat="1" ht="18.75" customHeight="1" x14ac:dyDescent="0.25">
      <c r="A17" s="83" t="s">
        <v>23</v>
      </c>
      <c r="B17" s="84">
        <v>300</v>
      </c>
      <c r="C17" s="84" t="s">
        <v>27</v>
      </c>
      <c r="D17" s="85">
        <v>15</v>
      </c>
      <c r="E17" s="84">
        <v>100</v>
      </c>
      <c r="F17" s="79">
        <f>+(E17/B17)*D17</f>
        <v>5</v>
      </c>
      <c r="G17" s="86">
        <v>20</v>
      </c>
      <c r="H17" s="79">
        <f>+(G17/B17)*D17</f>
        <v>1</v>
      </c>
      <c r="I17" s="86">
        <v>25</v>
      </c>
      <c r="J17" s="79">
        <f>+(I17/B17)*D17</f>
        <v>1.25</v>
      </c>
      <c r="K17" s="78">
        <f t="shared" si="0"/>
        <v>45</v>
      </c>
      <c r="L17" s="79">
        <f>+(K17/B17)*D17</f>
        <v>2.25</v>
      </c>
      <c r="M17" s="87">
        <v>25</v>
      </c>
      <c r="N17" s="79">
        <f>+(M17/B17)*D17</f>
        <v>1.25</v>
      </c>
      <c r="O17" s="87">
        <v>30</v>
      </c>
      <c r="P17" s="79">
        <f>+(O17/B17)*D17</f>
        <v>1.5</v>
      </c>
      <c r="Q17" s="78">
        <f t="shared" si="1"/>
        <v>55</v>
      </c>
      <c r="R17" s="80">
        <f>+(Q17/B17)*D17</f>
        <v>2.75</v>
      </c>
      <c r="S17" s="80">
        <f>+L17+R17</f>
        <v>5</v>
      </c>
      <c r="T17" s="86">
        <v>20</v>
      </c>
      <c r="U17" s="80">
        <f>+(T17/$B17)*$D17</f>
        <v>1</v>
      </c>
      <c r="V17" s="86">
        <v>25</v>
      </c>
      <c r="W17" s="80">
        <f>+(V17/$B17)*$D17</f>
        <v>1.25</v>
      </c>
      <c r="X17" s="81">
        <f>+T17+V17</f>
        <v>45</v>
      </c>
      <c r="Y17" s="80">
        <f>+(X17/$B17)*$D17</f>
        <v>2.25</v>
      </c>
      <c r="Z17" s="86">
        <v>30</v>
      </c>
      <c r="AA17" s="80">
        <f>+(Z17/$B17)*$D17</f>
        <v>1.5</v>
      </c>
      <c r="AB17" s="86">
        <v>25</v>
      </c>
      <c r="AC17" s="80">
        <f>+(AB17/$B17)*$D17</f>
        <v>1.25</v>
      </c>
      <c r="AD17" s="81">
        <f>+Z17+AB17</f>
        <v>55</v>
      </c>
      <c r="AE17" s="80">
        <f>+(AD17/$B17)*$D17</f>
        <v>2.75</v>
      </c>
      <c r="AF17" s="80">
        <f t="shared" si="2"/>
        <v>5</v>
      </c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</row>
    <row r="18" spans="1:92" s="69" customFormat="1" ht="18.75" customHeight="1" x14ac:dyDescent="0.25">
      <c r="A18" s="83" t="s">
        <v>25</v>
      </c>
      <c r="B18" s="84">
        <v>100</v>
      </c>
      <c r="C18" s="84" t="s">
        <v>29</v>
      </c>
      <c r="D18" s="85">
        <v>15</v>
      </c>
      <c r="E18" s="84">
        <v>50</v>
      </c>
      <c r="F18" s="79">
        <f>+(E18/B18)*D18</f>
        <v>7.5</v>
      </c>
      <c r="G18" s="86">
        <v>0</v>
      </c>
      <c r="H18" s="79">
        <f>+(G18/B18)*D18</f>
        <v>0</v>
      </c>
      <c r="I18" s="86">
        <v>20</v>
      </c>
      <c r="J18" s="79">
        <f>+(I18/B18)*D18</f>
        <v>3</v>
      </c>
      <c r="K18" s="78">
        <f t="shared" si="0"/>
        <v>20</v>
      </c>
      <c r="L18" s="79">
        <f>+(K18/B18)*D18</f>
        <v>3</v>
      </c>
      <c r="M18" s="87">
        <v>5</v>
      </c>
      <c r="N18" s="79">
        <f>+(M18/B18)*D18</f>
        <v>0.75</v>
      </c>
      <c r="O18" s="87">
        <v>25</v>
      </c>
      <c r="P18" s="79">
        <f>+(O18/B18)*D18</f>
        <v>3.75</v>
      </c>
      <c r="Q18" s="78">
        <f t="shared" si="1"/>
        <v>30</v>
      </c>
      <c r="R18" s="80">
        <f>+(Q18/B18)*D18</f>
        <v>4.5</v>
      </c>
      <c r="S18" s="80">
        <f>+L18+R18</f>
        <v>7.5</v>
      </c>
      <c r="T18" s="86">
        <v>0</v>
      </c>
      <c r="U18" s="80">
        <f>+(T18/$B18)*$D18</f>
        <v>0</v>
      </c>
      <c r="V18" s="86">
        <v>20</v>
      </c>
      <c r="W18" s="80">
        <f>+(V18/$B18)*$D18</f>
        <v>3</v>
      </c>
      <c r="X18" s="81">
        <f>+T18+V18</f>
        <v>20</v>
      </c>
      <c r="Y18" s="80">
        <f>+(X18/$B18)*$D18</f>
        <v>3</v>
      </c>
      <c r="Z18" s="86">
        <v>0</v>
      </c>
      <c r="AA18" s="80">
        <f>+(Z18/$B18)*$D18</f>
        <v>0</v>
      </c>
      <c r="AB18" s="86">
        <v>0</v>
      </c>
      <c r="AC18" s="80">
        <f>+(AB18/$B18)*$D18</f>
        <v>0</v>
      </c>
      <c r="AD18" s="81">
        <f>+Z18+AB18</f>
        <v>0</v>
      </c>
      <c r="AE18" s="80">
        <f>+(AD18/$B18)*$D18</f>
        <v>0</v>
      </c>
      <c r="AF18" s="80">
        <f t="shared" si="2"/>
        <v>3</v>
      </c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</row>
    <row r="19" spans="1:92" s="88" customFormat="1" ht="18.75" customHeight="1" x14ac:dyDescent="0.25">
      <c r="A19" s="70" t="s">
        <v>20</v>
      </c>
      <c r="B19" s="21"/>
      <c r="C19" s="21"/>
      <c r="D19" s="74">
        <f>SUM(D20)</f>
        <v>30</v>
      </c>
      <c r="E19" s="71"/>
      <c r="F19" s="72"/>
      <c r="G19" s="73"/>
      <c r="H19" s="72"/>
      <c r="I19" s="73"/>
      <c r="J19" s="72"/>
      <c r="K19" s="21"/>
      <c r="L19" s="72"/>
      <c r="M19" s="73"/>
      <c r="N19" s="72"/>
      <c r="O19" s="73"/>
      <c r="P19" s="72"/>
      <c r="Q19" s="21"/>
      <c r="R19" s="73"/>
      <c r="S19" s="73"/>
      <c r="T19" s="73"/>
      <c r="U19" s="73"/>
      <c r="V19" s="73"/>
      <c r="W19" s="73"/>
      <c r="X19" s="21"/>
      <c r="Y19" s="73"/>
      <c r="Z19" s="73"/>
      <c r="AA19" s="73"/>
      <c r="AB19" s="73"/>
      <c r="AC19" s="73"/>
      <c r="AD19" s="21"/>
      <c r="AE19" s="73"/>
      <c r="AF19" s="73"/>
    </row>
    <row r="20" spans="1:92" s="69" customFormat="1" ht="18.75" customHeight="1" x14ac:dyDescent="0.25">
      <c r="A20" s="83" t="s">
        <v>24</v>
      </c>
      <c r="B20" s="84">
        <v>50</v>
      </c>
      <c r="C20" s="84"/>
      <c r="D20" s="85">
        <v>30</v>
      </c>
      <c r="E20" s="84">
        <v>0</v>
      </c>
      <c r="F20" s="79">
        <f>+(E20/B20)*D20</f>
        <v>0</v>
      </c>
      <c r="G20" s="86"/>
      <c r="H20" s="79">
        <f>+(G20/B20)*D20</f>
        <v>0</v>
      </c>
      <c r="I20" s="86"/>
      <c r="J20" s="79">
        <f>+(I20/B20)*D20</f>
        <v>0</v>
      </c>
      <c r="K20" s="78">
        <f t="shared" ref="K20" si="3">+I20+G20</f>
        <v>0</v>
      </c>
      <c r="L20" s="79">
        <f>+(K20/B20)*D20</f>
        <v>0</v>
      </c>
      <c r="M20" s="87"/>
      <c r="N20" s="79">
        <f>+(M20/B20)*D20</f>
        <v>0</v>
      </c>
      <c r="O20" s="87"/>
      <c r="P20" s="79">
        <f>+(O20/B20)*D20</f>
        <v>0</v>
      </c>
      <c r="Q20" s="78">
        <f t="shared" ref="Q20" si="4">+O20+M20</f>
        <v>0</v>
      </c>
      <c r="R20" s="80">
        <f>+(Q20/B20)*D20</f>
        <v>0</v>
      </c>
      <c r="S20" s="80">
        <f>+L20+R20</f>
        <v>0</v>
      </c>
      <c r="T20" s="86"/>
      <c r="U20" s="80">
        <f>+(T20/$B20)*$D20</f>
        <v>0</v>
      </c>
      <c r="V20" s="86"/>
      <c r="W20" s="80">
        <f>+(V20/$B20)*$D20</f>
        <v>0</v>
      </c>
      <c r="X20" s="81">
        <f>+T20+V20</f>
        <v>0</v>
      </c>
      <c r="Y20" s="80">
        <f>+(X20/$B20)*$D20</f>
        <v>0</v>
      </c>
      <c r="Z20" s="86"/>
      <c r="AA20" s="80">
        <f>+(Z20/$B20)*$D20</f>
        <v>0</v>
      </c>
      <c r="AB20" s="86"/>
      <c r="AC20" s="80">
        <f>+(AB20/$B20)*$D20</f>
        <v>0</v>
      </c>
      <c r="AD20" s="81">
        <f>+Z20+AB20</f>
        <v>0</v>
      </c>
      <c r="AE20" s="80">
        <f>+(AD20/$B20)*$D20</f>
        <v>0</v>
      </c>
      <c r="AF20" s="80">
        <f>+Y20+AE20</f>
        <v>0</v>
      </c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</row>
    <row r="21" spans="1:92" x14ac:dyDescent="0.25">
      <c r="D21" s="75"/>
      <c r="S21" s="66">
        <f>SUM(S12:S20)</f>
        <v>32.5</v>
      </c>
    </row>
    <row r="22" spans="1:92" x14ac:dyDescent="0.25">
      <c r="A22" s="12"/>
      <c r="B22" s="13"/>
      <c r="C22" s="13"/>
      <c r="D22" s="76">
        <f>SUM(D12,D15,D19)</f>
        <v>100</v>
      </c>
      <c r="E22" s="3"/>
      <c r="F22" s="58">
        <f>SUM(F12:F20)</f>
        <v>32.5</v>
      </c>
      <c r="G22" s="15"/>
      <c r="H22" s="39">
        <f>SUM(H12:H20)</f>
        <v>5.5</v>
      </c>
      <c r="I22" s="32"/>
      <c r="J22" s="39">
        <f>SUM(J12:J20)</f>
        <v>7.75</v>
      </c>
      <c r="K22" s="32"/>
      <c r="L22" s="58">
        <f>SUM(L12:L20)</f>
        <v>13.25</v>
      </c>
      <c r="M22" s="32"/>
      <c r="N22" s="39">
        <f>SUM(N12:N20)</f>
        <v>8</v>
      </c>
      <c r="O22" s="32"/>
      <c r="P22" s="39">
        <f>SUM(P12:P20)</f>
        <v>11.25</v>
      </c>
      <c r="Q22" s="15"/>
      <c r="R22" s="58">
        <f>SUM(R12:R20)</f>
        <v>19.25</v>
      </c>
      <c r="S22" s="65">
        <f>+L22+R22</f>
        <v>32.5</v>
      </c>
      <c r="T22" s="31"/>
      <c r="U22" s="26">
        <f>SUM(U12:U20)</f>
        <v>5.5</v>
      </c>
      <c r="V22" s="31"/>
      <c r="W22" s="26">
        <f>SUM(W12:W20)</f>
        <v>7.75</v>
      </c>
      <c r="X22" s="4"/>
      <c r="Y22" s="91">
        <f>SUM(Y12:Y19)</f>
        <v>13.25</v>
      </c>
      <c r="Z22" s="31"/>
      <c r="AA22" s="26">
        <f>SUM(AA12:AA20)</f>
        <v>6.5</v>
      </c>
      <c r="AB22" s="31"/>
      <c r="AC22" s="26">
        <f>SUM(AC12:AC20)</f>
        <v>6.25</v>
      </c>
      <c r="AD22" s="4"/>
      <c r="AE22" s="94">
        <f>SUM(AE12:AE19)</f>
        <v>12.75</v>
      </c>
      <c r="AF22" s="95">
        <f>SUM(AF12:AF20)</f>
        <v>26</v>
      </c>
      <c r="AG22" s="4"/>
      <c r="AH22" s="4"/>
      <c r="AI22" s="4"/>
    </row>
    <row r="23" spans="1:92" x14ac:dyDescent="0.25">
      <c r="A23" s="4"/>
      <c r="B23" s="4"/>
      <c r="C23" s="4"/>
      <c r="D23" s="4"/>
      <c r="E23" s="3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92" x14ac:dyDescent="0.25">
      <c r="A24" s="1" t="s">
        <v>16</v>
      </c>
      <c r="B24" s="1"/>
      <c r="C24" s="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92" x14ac:dyDescent="0.25">
      <c r="A25" s="89" t="s">
        <v>54</v>
      </c>
      <c r="B25" s="89"/>
      <c r="C25" s="8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92" x14ac:dyDescent="0.25">
      <c r="A26" s="82" t="s">
        <v>55</v>
      </c>
      <c r="B26" s="90"/>
      <c r="C26" s="90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92" x14ac:dyDescent="0.25">
      <c r="A27" s="51" t="s">
        <v>59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6"/>
      <c r="S27" s="16"/>
      <c r="T27" s="16"/>
      <c r="U27" s="16"/>
      <c r="V27" s="16"/>
      <c r="W27" s="16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92" x14ac:dyDescent="0.25">
      <c r="A28" s="4"/>
      <c r="B28" s="4"/>
      <c r="C28" s="4"/>
      <c r="D28" s="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92" x14ac:dyDescent="0.25">
      <c r="A29" s="4"/>
      <c r="B29" s="4"/>
      <c r="C29" s="16"/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92" x14ac:dyDescent="0.25">
      <c r="A30" s="4"/>
      <c r="B30" s="4"/>
      <c r="C30" s="4"/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92" x14ac:dyDescent="0.25">
      <c r="A31" s="4"/>
      <c r="B31" s="4"/>
      <c r="C31" s="4"/>
      <c r="D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9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x14ac:dyDescent="0.25">
      <c r="AG34" s="4"/>
      <c r="AH34" s="4"/>
      <c r="AI34" s="4"/>
      <c r="AJ34" s="4"/>
    </row>
    <row r="35" spans="1:36" x14ac:dyDescent="0.25">
      <c r="D35" s="2"/>
    </row>
    <row r="36" spans="1:36" x14ac:dyDescent="0.25">
      <c r="D36" s="2"/>
    </row>
    <row r="37" spans="1:36" x14ac:dyDescent="0.25">
      <c r="D37" s="2"/>
    </row>
    <row r="38" spans="1:36" x14ac:dyDescent="0.25">
      <c r="D38" s="5"/>
    </row>
    <row r="40" spans="1:36" x14ac:dyDescent="0.25">
      <c r="D40" s="6"/>
    </row>
    <row r="41" spans="1:36" x14ac:dyDescent="0.25">
      <c r="D41" s="2"/>
    </row>
    <row r="42" spans="1:36" x14ac:dyDescent="0.25">
      <c r="D42" s="2"/>
    </row>
    <row r="43" spans="1:36" x14ac:dyDescent="0.25">
      <c r="D43" s="2"/>
    </row>
    <row r="44" spans="1:36" x14ac:dyDescent="0.25">
      <c r="D44" s="5"/>
    </row>
    <row r="45" spans="1:36" x14ac:dyDescent="0.25">
      <c r="C45" s="7"/>
      <c r="D45" s="5"/>
    </row>
  </sheetData>
  <mergeCells count="28">
    <mergeCell ref="G1:S1"/>
    <mergeCell ref="T10:U10"/>
    <mergeCell ref="Z10:AA10"/>
    <mergeCell ref="AB10:AC10"/>
    <mergeCell ref="T9:Y9"/>
    <mergeCell ref="Z9:AE9"/>
    <mergeCell ref="X10:Y10"/>
    <mergeCell ref="AD10:AE10"/>
    <mergeCell ref="T1:AF1"/>
    <mergeCell ref="AF9:AF11"/>
    <mergeCell ref="S9:S11"/>
    <mergeCell ref="G10:H10"/>
    <mergeCell ref="V10:W10"/>
    <mergeCell ref="T8:AF8"/>
    <mergeCell ref="M9:R9"/>
    <mergeCell ref="M10:N10"/>
    <mergeCell ref="D8:D11"/>
    <mergeCell ref="B8:B11"/>
    <mergeCell ref="A8:A11"/>
    <mergeCell ref="E9:E11"/>
    <mergeCell ref="F9:F11"/>
    <mergeCell ref="C8:C11"/>
    <mergeCell ref="E8:S8"/>
    <mergeCell ref="I10:J10"/>
    <mergeCell ref="K10:L10"/>
    <mergeCell ref="G9:L9"/>
    <mergeCell ref="O10:P10"/>
    <mergeCell ref="Q10:R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PROGRAMACIÓN PLURIANUAL</vt:lpstr>
      <vt:lpstr>PROGRAMACIÓN 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nyarias</dc:creator>
  <cp:lastModifiedBy>Android Samsung</cp:lastModifiedBy>
  <dcterms:created xsi:type="dcterms:W3CDTF">2014-05-08T21:00:18Z</dcterms:created>
  <dcterms:modified xsi:type="dcterms:W3CDTF">2021-07-26T19:56:24Z</dcterms:modified>
</cp:coreProperties>
</file>